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pancine\Desktop\Final\School\FIN-640\"/>
    </mc:Choice>
  </mc:AlternateContent>
  <bookViews>
    <workbookView xWindow="0" yWindow="0" windowWidth="28800" windowHeight="12630"/>
  </bookViews>
  <sheets>
    <sheet name="Apple (AAPL)" sheetId="1" r:id="rId1"/>
    <sheet name="Caterpillar (CAT)" sheetId="2" r:id="rId2"/>
    <sheet name="Consolidated Edison (ED)" sheetId="3" r:id="rId3"/>
    <sheet name="Northern Trust (NTRS)" sheetId="4" r:id="rId4"/>
    <sheet name="Macy's (M)" sheetId="5" r:id="rId5"/>
  </sheets>
  <calcPr calcId="162913"/>
</workbook>
</file>

<file path=xl/calcChain.xml><?xml version="1.0" encoding="utf-8"?>
<calcChain xmlns="http://schemas.openxmlformats.org/spreadsheetml/2006/main">
  <c r="B26" i="1" l="1"/>
  <c r="G17" i="1"/>
  <c r="F13" i="1"/>
  <c r="F12" i="1"/>
  <c r="F11" i="1"/>
  <c r="F9" i="1"/>
  <c r="F7" i="1"/>
  <c r="F6" i="1"/>
  <c r="F5" i="1"/>
  <c r="F17" i="1"/>
  <c r="E17" i="1"/>
  <c r="D17" i="1"/>
  <c r="B9" i="1"/>
  <c r="B11" i="1" s="1"/>
  <c r="B13" i="1" s="1"/>
  <c r="B15" i="4"/>
  <c r="B9" i="5" l="1"/>
  <c r="B11" i="5" s="1"/>
  <c r="B13" i="5" s="1"/>
  <c r="B15" i="5" s="1"/>
  <c r="C5" i="5"/>
  <c r="D5" i="5" s="1"/>
  <c r="B9" i="4"/>
  <c r="B11" i="4" s="1"/>
  <c r="B13" i="4" s="1"/>
  <c r="C5" i="4"/>
  <c r="C6" i="4" s="1"/>
  <c r="B9" i="3"/>
  <c r="B11" i="3" s="1"/>
  <c r="B13" i="3" s="1"/>
  <c r="B15" i="3" s="1"/>
  <c r="C5" i="3"/>
  <c r="C6" i="3" s="1"/>
  <c r="B9" i="2"/>
  <c r="B11" i="2"/>
  <c r="B13" i="2"/>
  <c r="B15" i="2" s="1"/>
  <c r="C5" i="2"/>
  <c r="C6" i="2" s="1"/>
  <c r="C9" i="2" s="1"/>
  <c r="C11" i="2" s="1"/>
  <c r="B15" i="1"/>
  <c r="C5" i="1"/>
  <c r="D5" i="1" s="1"/>
  <c r="E5" i="1" s="1"/>
  <c r="C7" i="2"/>
  <c r="D5" i="2"/>
  <c r="D7" i="2" s="1"/>
  <c r="C7" i="4" l="1"/>
  <c r="C9" i="4" s="1"/>
  <c r="C11" i="4" s="1"/>
  <c r="D5" i="4"/>
  <c r="D6" i="4" s="1"/>
  <c r="D7" i="1"/>
  <c r="D6" i="1"/>
  <c r="D9" i="1" s="1"/>
  <c r="D11" i="1" s="1"/>
  <c r="C12" i="2"/>
  <c r="C13" i="2" s="1"/>
  <c r="C15" i="2" s="1"/>
  <c r="D6" i="5"/>
  <c r="E5" i="5"/>
  <c r="D9" i="5"/>
  <c r="D11" i="5" s="1"/>
  <c r="D7" i="5"/>
  <c r="C7" i="1"/>
  <c r="C9" i="1"/>
  <c r="C11" i="1" s="1"/>
  <c r="C7" i="5"/>
  <c r="C9" i="5" s="1"/>
  <c r="C11" i="5" s="1"/>
  <c r="E5" i="2"/>
  <c r="C6" i="5"/>
  <c r="C6" i="1"/>
  <c r="D5" i="3"/>
  <c r="D6" i="2"/>
  <c r="D9" i="2" s="1"/>
  <c r="D11" i="2" s="1"/>
  <c r="C7" i="3"/>
  <c r="C9" i="3"/>
  <c r="C11" i="3" s="1"/>
  <c r="C12" i="4" l="1"/>
  <c r="C13" i="4"/>
  <c r="C15" i="4" s="1"/>
  <c r="D7" i="4"/>
  <c r="D9" i="4" s="1"/>
  <c r="D11" i="4" s="1"/>
  <c r="D12" i="4" s="1"/>
  <c r="D13" i="4" s="1"/>
  <c r="D15" i="4" s="1"/>
  <c r="E5" i="4"/>
  <c r="C12" i="5"/>
  <c r="C13" i="5"/>
  <c r="C15" i="5" s="1"/>
  <c r="D12" i="2"/>
  <c r="D13" i="2" s="1"/>
  <c r="D15" i="2" s="1"/>
  <c r="D6" i="3"/>
  <c r="D7" i="3"/>
  <c r="D9" i="3" s="1"/>
  <c r="D11" i="3" s="1"/>
  <c r="E5" i="3"/>
  <c r="E6" i="1"/>
  <c r="E7" i="1"/>
  <c r="C12" i="3"/>
  <c r="C13" i="3"/>
  <c r="C15" i="3" s="1"/>
  <c r="D12" i="5"/>
  <c r="D13" i="5"/>
  <c r="D15" i="5" s="1"/>
  <c r="F5" i="5"/>
  <c r="E7" i="5"/>
  <c r="E6" i="5"/>
  <c r="E9" i="5"/>
  <c r="E11" i="5" s="1"/>
  <c r="C12" i="1"/>
  <c r="C13" i="1"/>
  <c r="C15" i="1" s="1"/>
  <c r="F5" i="2"/>
  <c r="E9" i="2"/>
  <c r="E11" i="2" s="1"/>
  <c r="E7" i="2"/>
  <c r="E6" i="2"/>
  <c r="D12" i="1"/>
  <c r="D13" i="1" s="1"/>
  <c r="D15" i="1" s="1"/>
  <c r="E7" i="4" l="1"/>
  <c r="E6" i="4"/>
  <c r="E9" i="4"/>
  <c r="E11" i="4" s="1"/>
  <c r="F5" i="4"/>
  <c r="E9" i="1"/>
  <c r="E11" i="1" s="1"/>
  <c r="D12" i="3"/>
  <c r="D13" i="3" s="1"/>
  <c r="D15" i="3" s="1"/>
  <c r="G5" i="1"/>
  <c r="F7" i="5"/>
  <c r="G5" i="5"/>
  <c r="F6" i="5"/>
  <c r="F9" i="5"/>
  <c r="F11" i="5" s="1"/>
  <c r="E12" i="2"/>
  <c r="E13" i="2"/>
  <c r="E15" i="2" s="1"/>
  <c r="E12" i="1"/>
  <c r="E13" i="1"/>
  <c r="E15" i="1" s="1"/>
  <c r="E7" i="3"/>
  <c r="F5" i="3"/>
  <c r="E6" i="3"/>
  <c r="E9" i="3" s="1"/>
  <c r="E11" i="3" s="1"/>
  <c r="E12" i="5"/>
  <c r="E13" i="5"/>
  <c r="E15" i="5" s="1"/>
  <c r="F7" i="2"/>
  <c r="G5" i="2"/>
  <c r="F6" i="2"/>
  <c r="F9" i="2" s="1"/>
  <c r="F11" i="2" s="1"/>
  <c r="F6" i="4" l="1"/>
  <c r="F7" i="4"/>
  <c r="G5" i="4"/>
  <c r="E12" i="4"/>
  <c r="E13" i="4"/>
  <c r="E15" i="4" s="1"/>
  <c r="F12" i="2"/>
  <c r="F13" i="2" s="1"/>
  <c r="F15" i="2" s="1"/>
  <c r="E12" i="3"/>
  <c r="E13" i="3"/>
  <c r="E15" i="3" s="1"/>
  <c r="F12" i="5"/>
  <c r="F13" i="5" s="1"/>
  <c r="F15" i="5" s="1"/>
  <c r="G5" i="3"/>
  <c r="F6" i="3"/>
  <c r="F9" i="3" s="1"/>
  <c r="F11" i="3" s="1"/>
  <c r="F7" i="3"/>
  <c r="G6" i="5"/>
  <c r="G7" i="5"/>
  <c r="G9" i="5"/>
  <c r="G11" i="5" s="1"/>
  <c r="G7" i="1"/>
  <c r="G6" i="1"/>
  <c r="G9" i="1" s="1"/>
  <c r="G11" i="1" s="1"/>
  <c r="G6" i="2"/>
  <c r="G9" i="2" s="1"/>
  <c r="G11" i="2" s="1"/>
  <c r="G7" i="2"/>
  <c r="F15" i="1" l="1"/>
  <c r="G6" i="4"/>
  <c r="G7" i="4"/>
  <c r="G9" i="4"/>
  <c r="G11" i="4" s="1"/>
  <c r="G12" i="4" s="1"/>
  <c r="G13" i="4" s="1"/>
  <c r="G15" i="4" s="1"/>
  <c r="F9" i="4"/>
  <c r="F11" i="4" s="1"/>
  <c r="G12" i="2"/>
  <c r="G13" i="2" s="1"/>
  <c r="G15" i="2" s="1"/>
  <c r="G12" i="1"/>
  <c r="G13" i="1"/>
  <c r="G15" i="1" s="1"/>
  <c r="F12" i="3"/>
  <c r="F13" i="3"/>
  <c r="F15" i="3" s="1"/>
  <c r="G12" i="5"/>
  <c r="G13" i="5" s="1"/>
  <c r="G15" i="5" s="1"/>
  <c r="G7" i="3"/>
  <c r="G6" i="3"/>
  <c r="G9" i="3"/>
  <c r="G11" i="3" s="1"/>
  <c r="F12" i="4" l="1"/>
  <c r="F13" i="4" s="1"/>
  <c r="F15" i="4" s="1"/>
  <c r="G12" i="3"/>
  <c r="G13" i="3"/>
  <c r="G15" i="3" s="1"/>
</calcChain>
</file>

<file path=xl/sharedStrings.xml><?xml version="1.0" encoding="utf-8"?>
<sst xmlns="http://schemas.openxmlformats.org/spreadsheetml/2006/main" count="110" uniqueCount="30">
  <si>
    <t>Apple (AAPL) Stock</t>
  </si>
  <si>
    <t>Revenues</t>
  </si>
  <si>
    <t>Cost of Goods Sold</t>
  </si>
  <si>
    <t>Selling, General &amp; Administrative Expenses</t>
  </si>
  <si>
    <t>Research and development</t>
  </si>
  <si>
    <t>Operating Income</t>
  </si>
  <si>
    <t>Net Interest Expenditure</t>
  </si>
  <si>
    <t>Pre-Tax Income</t>
  </si>
  <si>
    <t>Taxes</t>
  </si>
  <si>
    <t>Net Income</t>
  </si>
  <si>
    <t>Shares Outstanding</t>
  </si>
  <si>
    <t>Apple (AAPL) Bond</t>
  </si>
  <si>
    <t>Firm</t>
  </si>
  <si>
    <t>Ind Avg</t>
  </si>
  <si>
    <t xml:space="preserve">Debt &amp; Coverage Ratios </t>
  </si>
  <si>
    <t>Debt/Assets</t>
  </si>
  <si>
    <t>Debt/Equity</t>
  </si>
  <si>
    <t>Current Assets/Current Liability</t>
  </si>
  <si>
    <t>EBITDA/Interest</t>
  </si>
  <si>
    <t>Debt/EBITDA</t>
  </si>
  <si>
    <t>Caterpillar (CAT) Stock</t>
  </si>
  <si>
    <t>Caterpillar (CAT) Bond</t>
  </si>
  <si>
    <t>Consolidated Edison (ED) Stock</t>
  </si>
  <si>
    <t>Consolidated Edison (ED) Bond</t>
  </si>
  <si>
    <t>Northern Trust (NTRS) Stock</t>
  </si>
  <si>
    <t>Northern Trust (NTRS) Bond</t>
  </si>
  <si>
    <t>Macy's (M) Stock</t>
  </si>
  <si>
    <t>Cash Flow Ops/Total Debt</t>
  </si>
  <si>
    <t>Earnings Per Share</t>
  </si>
  <si>
    <t>Revenues - Net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</si>
</sst>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tabSelected="1" workbookViewId="0">
      <selection activeCell="L8" sqref="L8"/>
    </sheetView>
  </sheetViews>
  <sheetFormatPr defaultColWidth="15.140625" defaultRowHeight="15" customHeight="1" x14ac:dyDescent="0.25"/>
  <cols>
    <col min="1" max="1" width="40.140625" bestFit="1" customWidth="1"/>
    <col min="2" max="4" width="7.5703125" customWidth="1"/>
    <col min="5" max="5" width="7.7109375" customWidth="1"/>
    <col min="6" max="26" width="7.5703125" customWidth="1"/>
  </cols>
  <sheetData>
    <row r="1" spans="1:7" x14ac:dyDescent="0.25">
      <c r="A1" s="1"/>
      <c r="B1" s="8" t="s">
        <v>0</v>
      </c>
      <c r="C1" s="9"/>
      <c r="D1" s="9"/>
      <c r="E1" s="9"/>
      <c r="F1" s="9"/>
      <c r="G1" s="9"/>
    </row>
    <row r="2" spans="1:7" x14ac:dyDescent="0.25">
      <c r="A2" s="1"/>
    </row>
    <row r="3" spans="1:7" x14ac:dyDescent="0.25">
      <c r="A3" s="1"/>
      <c r="B3" s="3">
        <v>2016</v>
      </c>
      <c r="C3" s="3">
        <v>2017</v>
      </c>
      <c r="D3" s="3">
        <v>2018</v>
      </c>
      <c r="E3" s="3">
        <v>2019</v>
      </c>
      <c r="F3" s="3">
        <v>2020</v>
      </c>
      <c r="G3" s="3">
        <v>2021</v>
      </c>
    </row>
    <row r="4" spans="1:7" x14ac:dyDescent="0.25">
      <c r="A4" s="1"/>
    </row>
    <row r="5" spans="1:7" x14ac:dyDescent="0.25">
      <c r="A5" s="2" t="s">
        <v>1</v>
      </c>
      <c r="B5" s="1">
        <v>215639</v>
      </c>
      <c r="C5" s="1">
        <f t="shared" ref="C5:G5" si="0">B5*1.04</f>
        <v>224264.56</v>
      </c>
      <c r="D5" s="1">
        <f t="shared" si="0"/>
        <v>233235.14240000001</v>
      </c>
      <c r="E5" s="1">
        <f t="shared" si="0"/>
        <v>242564.54809600001</v>
      </c>
      <c r="F5" s="1">
        <f>E5*1.04</f>
        <v>252267.13001984003</v>
      </c>
      <c r="G5" s="1">
        <f t="shared" si="0"/>
        <v>262357.81522063364</v>
      </c>
    </row>
    <row r="6" spans="1:7" x14ac:dyDescent="0.25">
      <c r="A6" s="4" t="s">
        <v>2</v>
      </c>
      <c r="B6" s="1">
        <v>131376</v>
      </c>
      <c r="C6" s="1">
        <f t="shared" ref="C6:G6" si="1">C5*0.7</f>
        <v>156985.19199999998</v>
      </c>
      <c r="D6" s="1">
        <f t="shared" si="1"/>
        <v>163264.59967999998</v>
      </c>
      <c r="E6" s="1">
        <f t="shared" si="1"/>
        <v>169795.18366720001</v>
      </c>
      <c r="F6" s="1">
        <f>F5*0.7</f>
        <v>176586.99101388801</v>
      </c>
      <c r="G6" s="1">
        <f t="shared" si="1"/>
        <v>183650.47065444355</v>
      </c>
    </row>
    <row r="7" spans="1:7" x14ac:dyDescent="0.25">
      <c r="A7" s="4" t="s">
        <v>3</v>
      </c>
      <c r="B7" s="1">
        <v>14194</v>
      </c>
      <c r="C7" s="1">
        <f t="shared" ref="C7:E7" si="2">C5*0.17</f>
        <v>38124.975200000001</v>
      </c>
      <c r="D7" s="1">
        <f t="shared" si="2"/>
        <v>39649.974208000007</v>
      </c>
      <c r="E7" s="1">
        <f t="shared" si="2"/>
        <v>41235.973176320003</v>
      </c>
      <c r="F7" s="1">
        <f>F5*0.165</f>
        <v>41624.076453273607</v>
      </c>
      <c r="G7" s="1">
        <f t="shared" ref="F7:G7" si="3">G5*0.165</f>
        <v>43289.039511404553</v>
      </c>
    </row>
    <row r="8" spans="1:7" x14ac:dyDescent="0.25">
      <c r="A8" s="4" t="s">
        <v>4</v>
      </c>
      <c r="B8" s="1">
        <v>10045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25">
      <c r="A9" s="4" t="s">
        <v>5</v>
      </c>
      <c r="B9" s="1">
        <f>(B5-B6-B7-B8)</f>
        <v>60024</v>
      </c>
      <c r="C9" s="1">
        <f t="shared" ref="C9:G9" si="4">(C5-C6-C7)</f>
        <v>29154.392800000016</v>
      </c>
      <c r="D9" s="1">
        <f t="shared" si="4"/>
        <v>30320.56851200002</v>
      </c>
      <c r="E9" s="1">
        <f t="shared" si="4"/>
        <v>31533.391252480003</v>
      </c>
      <c r="F9" s="1">
        <f>(F5-F6-F7)</f>
        <v>34056.062552678413</v>
      </c>
      <c r="G9" s="1">
        <f t="shared" si="4"/>
        <v>35418.305054785538</v>
      </c>
    </row>
    <row r="10" spans="1:7" x14ac:dyDescent="0.25">
      <c r="A10" s="4" t="s">
        <v>6</v>
      </c>
      <c r="B10" s="1">
        <v>-1348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4" t="s">
        <v>7</v>
      </c>
      <c r="B11" s="1">
        <f t="shared" ref="B11" si="5">B9-B10</f>
        <v>61372</v>
      </c>
      <c r="C11" s="1">
        <f t="shared" ref="B11:G11" si="6">C9-C10</f>
        <v>29154.392800000016</v>
      </c>
      <c r="D11" s="1">
        <f t="shared" si="6"/>
        <v>30320.56851200002</v>
      </c>
      <c r="E11" s="1">
        <f t="shared" si="6"/>
        <v>31533.391252480003</v>
      </c>
      <c r="F11" s="1">
        <f>F9-F10</f>
        <v>34056.062552678413</v>
      </c>
      <c r="G11" s="1">
        <f t="shared" si="6"/>
        <v>35418.305054785538</v>
      </c>
    </row>
    <row r="12" spans="1:7" x14ac:dyDescent="0.25">
      <c r="A12" s="1" t="s">
        <v>8</v>
      </c>
      <c r="B12" s="1">
        <v>15685</v>
      </c>
      <c r="C12" s="1">
        <f t="shared" ref="C12:G12" si="7">C11*0.3</f>
        <v>8746.3178400000052</v>
      </c>
      <c r="D12" s="1">
        <f t="shared" si="7"/>
        <v>9096.1705536000063</v>
      </c>
      <c r="E12" s="1">
        <f t="shared" si="7"/>
        <v>9460.0173757440007</v>
      </c>
      <c r="F12" s="1">
        <f>F11*0.3</f>
        <v>10216.818765803524</v>
      </c>
      <c r="G12" s="1">
        <f t="shared" si="7"/>
        <v>10625.491516435661</v>
      </c>
    </row>
    <row r="13" spans="1:7" x14ac:dyDescent="0.25">
      <c r="A13" s="4" t="s">
        <v>9</v>
      </c>
      <c r="B13" s="1">
        <f t="shared" ref="B13" si="8">(B11-B12)</f>
        <v>45687</v>
      </c>
      <c r="C13" s="1">
        <f t="shared" ref="B13:G13" si="9">(C11-C12)</f>
        <v>20408.074960000013</v>
      </c>
      <c r="D13" s="1">
        <f t="shared" si="9"/>
        <v>21224.397958400012</v>
      </c>
      <c r="E13" s="1">
        <f t="shared" si="9"/>
        <v>22073.373876736005</v>
      </c>
      <c r="F13" s="1">
        <f>(F11-F12)</f>
        <v>23839.243786874889</v>
      </c>
      <c r="G13" s="1">
        <f t="shared" si="9"/>
        <v>24792.813538349877</v>
      </c>
    </row>
    <row r="14" spans="1:7" x14ac:dyDescent="0.25">
      <c r="A14" s="1"/>
    </row>
    <row r="15" spans="1:7" x14ac:dyDescent="0.25">
      <c r="A15" s="4" t="s">
        <v>28</v>
      </c>
      <c r="B15" s="1">
        <f t="shared" ref="B15:G15" si="10">B13/B17</f>
        <v>8.3067272727272723</v>
      </c>
      <c r="C15" s="1">
        <f t="shared" si="10"/>
        <v>3.8303443993994017</v>
      </c>
      <c r="D15" s="1">
        <f t="shared" si="10"/>
        <v>4.1164464620636174</v>
      </c>
      <c r="E15" s="1">
        <f t="shared" si="10"/>
        <v>4.4288470860224729</v>
      </c>
      <c r="F15" s="1">
        <f t="shared" si="10"/>
        <v>4.9541238127337675</v>
      </c>
      <c r="G15" s="1">
        <f t="shared" si="10"/>
        <v>5.3432787798167842</v>
      </c>
    </row>
    <row r="16" spans="1:7" x14ac:dyDescent="0.25">
      <c r="A16" s="1"/>
    </row>
    <row r="17" spans="1:7" x14ac:dyDescent="0.25">
      <c r="A17" s="4" t="s">
        <v>10</v>
      </c>
      <c r="B17" s="1">
        <v>5500</v>
      </c>
      <c r="C17" s="1">
        <v>5328</v>
      </c>
      <c r="D17" s="1">
        <f>C17-172</f>
        <v>5156</v>
      </c>
      <c r="E17" s="1">
        <f>D17-172</f>
        <v>4984</v>
      </c>
      <c r="F17" s="1">
        <f>E17-172</f>
        <v>4812</v>
      </c>
      <c r="G17" s="1">
        <f>F17-172</f>
        <v>4640</v>
      </c>
    </row>
    <row r="18" spans="1:7" x14ac:dyDescent="0.25">
      <c r="A18" s="1"/>
    </row>
    <row r="19" spans="1:7" x14ac:dyDescent="0.25">
      <c r="A19" s="1"/>
    </row>
    <row r="20" spans="1:7" x14ac:dyDescent="0.25">
      <c r="A20" s="1"/>
      <c r="B20" s="8" t="s">
        <v>11</v>
      </c>
      <c r="C20" s="9"/>
      <c r="D20" s="9"/>
      <c r="E20" s="9"/>
      <c r="F20" s="9"/>
      <c r="G20" s="9"/>
    </row>
    <row r="21" spans="1:7" x14ac:dyDescent="0.25">
      <c r="A21" s="1"/>
      <c r="B21" s="6"/>
      <c r="C21" s="7"/>
      <c r="D21" s="7"/>
      <c r="E21" s="7"/>
      <c r="F21" s="7"/>
      <c r="G21" s="7"/>
    </row>
    <row r="22" spans="1:7" x14ac:dyDescent="0.25">
      <c r="A22" s="1"/>
      <c r="B22" s="3" t="s">
        <v>12</v>
      </c>
      <c r="C22" s="3" t="s">
        <v>13</v>
      </c>
    </row>
    <row r="23" spans="1:7" x14ac:dyDescent="0.25">
      <c r="A23" s="2" t="s">
        <v>14</v>
      </c>
    </row>
    <row r="24" spans="1:7" x14ac:dyDescent="0.25">
      <c r="A24" s="4" t="s">
        <v>15</v>
      </c>
    </row>
    <row r="25" spans="1:7" x14ac:dyDescent="0.25">
      <c r="A25" s="4" t="s">
        <v>16</v>
      </c>
      <c r="B25">
        <v>0.6</v>
      </c>
      <c r="C25">
        <v>0.5</v>
      </c>
    </row>
    <row r="26" spans="1:7" x14ac:dyDescent="0.25">
      <c r="A26" s="4" t="s">
        <v>17</v>
      </c>
      <c r="B26">
        <f>106869/79006</f>
        <v>1.352669417512594</v>
      </c>
    </row>
    <row r="27" spans="1:7" x14ac:dyDescent="0.25">
      <c r="A27" s="4" t="s">
        <v>18</v>
      </c>
    </row>
    <row r="28" spans="1:7" x14ac:dyDescent="0.25">
      <c r="A28" s="4" t="s">
        <v>19</v>
      </c>
    </row>
    <row r="29" spans="1:7" x14ac:dyDescent="0.25">
      <c r="A29" s="5" t="s">
        <v>27</v>
      </c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</sheetData>
  <mergeCells count="2">
    <mergeCell ref="B1:G1"/>
    <mergeCell ref="B20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>
      <selection activeCell="B3" sqref="B3:G3"/>
    </sheetView>
  </sheetViews>
  <sheetFormatPr defaultColWidth="15.140625" defaultRowHeight="15" customHeight="1" x14ac:dyDescent="0.25"/>
  <cols>
    <col min="1" max="1" width="40.140625" bestFit="1" customWidth="1"/>
    <col min="2" max="26" width="7.5703125" customWidth="1"/>
  </cols>
  <sheetData>
    <row r="1" spans="1:7" x14ac:dyDescent="0.25">
      <c r="A1" s="1"/>
      <c r="B1" s="8" t="s">
        <v>20</v>
      </c>
      <c r="C1" s="9"/>
      <c r="D1" s="9"/>
      <c r="E1" s="9"/>
      <c r="F1" s="9"/>
      <c r="G1" s="9"/>
    </row>
    <row r="2" spans="1:7" x14ac:dyDescent="0.25">
      <c r="A2" s="1"/>
    </row>
    <row r="3" spans="1:7" x14ac:dyDescent="0.25">
      <c r="A3" s="1"/>
      <c r="B3" s="3">
        <v>2014</v>
      </c>
      <c r="C3" s="3">
        <v>2015</v>
      </c>
      <c r="D3" s="3">
        <v>2016</v>
      </c>
      <c r="E3" s="3">
        <v>2017</v>
      </c>
      <c r="F3" s="3">
        <v>2018</v>
      </c>
      <c r="G3" s="3">
        <v>2019</v>
      </c>
    </row>
    <row r="4" spans="1:7" x14ac:dyDescent="0.25">
      <c r="A4" s="1"/>
    </row>
    <row r="5" spans="1:7" x14ac:dyDescent="0.25">
      <c r="A5" s="2" t="s">
        <v>1</v>
      </c>
      <c r="B5" s="1">
        <v>0</v>
      </c>
      <c r="C5" s="1">
        <f t="shared" ref="C5:G5" si="0">B5*1.04</f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</row>
    <row r="6" spans="1:7" x14ac:dyDescent="0.25">
      <c r="A6" s="4" t="s">
        <v>2</v>
      </c>
      <c r="B6" s="1">
        <v>0</v>
      </c>
      <c r="C6" s="1">
        <f t="shared" ref="C6:G6" si="1">C5*0.7</f>
        <v>0</v>
      </c>
      <c r="D6" s="1">
        <f t="shared" si="1"/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</row>
    <row r="7" spans="1:7" x14ac:dyDescent="0.25">
      <c r="A7" s="4" t="s">
        <v>3</v>
      </c>
      <c r="B7" s="1">
        <v>0</v>
      </c>
      <c r="C7" s="1">
        <f t="shared" ref="C7:E7" si="2">C5*0.17</f>
        <v>0</v>
      </c>
      <c r="D7" s="1">
        <f t="shared" si="2"/>
        <v>0</v>
      </c>
      <c r="E7" s="1">
        <f t="shared" si="2"/>
        <v>0</v>
      </c>
      <c r="F7" s="1">
        <f t="shared" ref="F7:G7" si="3">F5*0.165</f>
        <v>0</v>
      </c>
      <c r="G7" s="1">
        <f t="shared" si="3"/>
        <v>0</v>
      </c>
    </row>
    <row r="8" spans="1:7" x14ac:dyDescent="0.25">
      <c r="A8" s="4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25">
      <c r="A9" s="4" t="s">
        <v>5</v>
      </c>
      <c r="B9" s="1">
        <f>(B5-B6-B7-B8)</f>
        <v>0</v>
      </c>
      <c r="C9" s="1">
        <f t="shared" ref="C9:G9" si="4">(C5-C6-C7)</f>
        <v>0</v>
      </c>
      <c r="D9" s="1">
        <f t="shared" si="4"/>
        <v>0</v>
      </c>
      <c r="E9" s="1">
        <f t="shared" si="4"/>
        <v>0</v>
      </c>
      <c r="F9" s="1">
        <f t="shared" si="4"/>
        <v>0</v>
      </c>
      <c r="G9" s="1">
        <f t="shared" si="4"/>
        <v>0</v>
      </c>
    </row>
    <row r="10" spans="1:7" x14ac:dyDescent="0.25">
      <c r="A10" s="4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4" t="s">
        <v>7</v>
      </c>
      <c r="B11" s="1">
        <f t="shared" ref="B11:G11" si="5">B9-B10</f>
        <v>0</v>
      </c>
      <c r="C11" s="1">
        <f t="shared" si="5"/>
        <v>0</v>
      </c>
      <c r="D11" s="1">
        <f t="shared" si="5"/>
        <v>0</v>
      </c>
      <c r="E11" s="1">
        <f t="shared" si="5"/>
        <v>0</v>
      </c>
      <c r="F11" s="1">
        <f t="shared" si="5"/>
        <v>0</v>
      </c>
      <c r="G11" s="1">
        <f t="shared" si="5"/>
        <v>0</v>
      </c>
    </row>
    <row r="12" spans="1:7" x14ac:dyDescent="0.25">
      <c r="A12" s="1" t="s">
        <v>8</v>
      </c>
      <c r="B12" s="1">
        <v>0</v>
      </c>
      <c r="C12" s="1">
        <f t="shared" ref="C12:G12" si="6">C11*0.3</f>
        <v>0</v>
      </c>
      <c r="D12" s="1">
        <f t="shared" si="6"/>
        <v>0</v>
      </c>
      <c r="E12" s="1">
        <f t="shared" si="6"/>
        <v>0</v>
      </c>
      <c r="F12" s="1">
        <f t="shared" si="6"/>
        <v>0</v>
      </c>
      <c r="G12" s="1">
        <f t="shared" si="6"/>
        <v>0</v>
      </c>
    </row>
    <row r="13" spans="1:7" x14ac:dyDescent="0.25">
      <c r="A13" s="4" t="s">
        <v>9</v>
      </c>
      <c r="B13" s="1">
        <f t="shared" ref="B13:G13" si="7">(B11-B12)</f>
        <v>0</v>
      </c>
      <c r="C13" s="1">
        <f t="shared" si="7"/>
        <v>0</v>
      </c>
      <c r="D13" s="1">
        <f t="shared" si="7"/>
        <v>0</v>
      </c>
      <c r="E13" s="1">
        <f t="shared" si="7"/>
        <v>0</v>
      </c>
      <c r="F13" s="1">
        <f t="shared" si="7"/>
        <v>0</v>
      </c>
      <c r="G13" s="1">
        <f t="shared" si="7"/>
        <v>0</v>
      </c>
    </row>
    <row r="14" spans="1:7" x14ac:dyDescent="0.25">
      <c r="A14" s="1"/>
    </row>
    <row r="15" spans="1:7" x14ac:dyDescent="0.25">
      <c r="A15" s="4" t="s">
        <v>28</v>
      </c>
      <c r="B15" s="1" t="e">
        <f t="shared" ref="B15:G15" si="8">B13/B17</f>
        <v>#DIV/0!</v>
      </c>
      <c r="C15" s="1" t="e">
        <f t="shared" si="8"/>
        <v>#DIV/0!</v>
      </c>
      <c r="D15" s="1" t="e">
        <f t="shared" si="8"/>
        <v>#DIV/0!</v>
      </c>
      <c r="E15" s="1" t="e">
        <f t="shared" si="8"/>
        <v>#DIV/0!</v>
      </c>
      <c r="F15" s="1" t="e">
        <f t="shared" si="8"/>
        <v>#DIV/0!</v>
      </c>
      <c r="G15" s="1" t="e">
        <f t="shared" si="8"/>
        <v>#DIV/0!</v>
      </c>
    </row>
    <row r="16" spans="1:7" x14ac:dyDescent="0.25">
      <c r="A16" s="1"/>
    </row>
    <row r="17" spans="1:7" x14ac:dyDescent="0.25">
      <c r="A17" s="4" t="s">
        <v>10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s="1"/>
    </row>
    <row r="19" spans="1:7" x14ac:dyDescent="0.25">
      <c r="A19" s="1"/>
    </row>
    <row r="20" spans="1:7" x14ac:dyDescent="0.25">
      <c r="A20" s="1"/>
      <c r="B20" s="8" t="s">
        <v>21</v>
      </c>
      <c r="C20" s="9"/>
      <c r="D20" s="9"/>
      <c r="E20" s="9"/>
      <c r="F20" s="9"/>
      <c r="G20" s="9"/>
    </row>
    <row r="21" spans="1:7" x14ac:dyDescent="0.25">
      <c r="A21" s="1"/>
    </row>
    <row r="22" spans="1:7" x14ac:dyDescent="0.25">
      <c r="A22" s="1"/>
      <c r="B22" s="3" t="s">
        <v>12</v>
      </c>
      <c r="C22" s="3" t="s">
        <v>13</v>
      </c>
    </row>
    <row r="23" spans="1:7" x14ac:dyDescent="0.25">
      <c r="A23" s="2" t="s">
        <v>14</v>
      </c>
    </row>
    <row r="24" spans="1:7" x14ac:dyDescent="0.25">
      <c r="A24" s="4" t="s">
        <v>15</v>
      </c>
    </row>
    <row r="25" spans="1:7" x14ac:dyDescent="0.25">
      <c r="A25" s="4" t="s">
        <v>16</v>
      </c>
    </row>
    <row r="26" spans="1:7" x14ac:dyDescent="0.25">
      <c r="A26" s="4" t="s">
        <v>17</v>
      </c>
    </row>
    <row r="27" spans="1:7" x14ac:dyDescent="0.25">
      <c r="A27" s="4" t="s">
        <v>18</v>
      </c>
    </row>
    <row r="28" spans="1:7" x14ac:dyDescent="0.25">
      <c r="A28" s="4" t="s">
        <v>19</v>
      </c>
    </row>
    <row r="29" spans="1:7" x14ac:dyDescent="0.25">
      <c r="A29" s="5" t="s">
        <v>27</v>
      </c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</sheetData>
  <mergeCells count="2">
    <mergeCell ref="B1:G1"/>
    <mergeCell ref="B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>
      <selection activeCell="B3" sqref="B3:G3"/>
    </sheetView>
  </sheetViews>
  <sheetFormatPr defaultColWidth="15.140625" defaultRowHeight="15" customHeight="1" x14ac:dyDescent="0.25"/>
  <cols>
    <col min="1" max="1" width="40.140625" bestFit="1" customWidth="1"/>
    <col min="2" max="26" width="7.5703125" customWidth="1"/>
  </cols>
  <sheetData>
    <row r="1" spans="1:7" x14ac:dyDescent="0.25">
      <c r="A1" s="1"/>
      <c r="B1" s="8" t="s">
        <v>22</v>
      </c>
      <c r="C1" s="9"/>
      <c r="D1" s="9"/>
      <c r="E1" s="9"/>
      <c r="F1" s="9"/>
      <c r="G1" s="9"/>
    </row>
    <row r="2" spans="1:7" x14ac:dyDescent="0.25">
      <c r="A2" s="1"/>
    </row>
    <row r="3" spans="1:7" x14ac:dyDescent="0.25">
      <c r="A3" s="1"/>
      <c r="B3" s="3">
        <v>2014</v>
      </c>
      <c r="C3" s="3">
        <v>2015</v>
      </c>
      <c r="D3" s="3">
        <v>2016</v>
      </c>
      <c r="E3" s="3">
        <v>2017</v>
      </c>
      <c r="F3" s="3">
        <v>2018</v>
      </c>
      <c r="G3" s="3">
        <v>2019</v>
      </c>
    </row>
    <row r="4" spans="1:7" x14ac:dyDescent="0.25">
      <c r="A4" s="1"/>
    </row>
    <row r="5" spans="1:7" x14ac:dyDescent="0.25">
      <c r="A5" s="2" t="s">
        <v>1</v>
      </c>
      <c r="B5" s="1">
        <v>0</v>
      </c>
      <c r="C5" s="1">
        <f t="shared" ref="C5:G5" si="0">B5*1.04</f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</row>
    <row r="6" spans="1:7" x14ac:dyDescent="0.25">
      <c r="A6" s="4" t="s">
        <v>2</v>
      </c>
      <c r="B6" s="1">
        <v>0</v>
      </c>
      <c r="C6" s="1">
        <f t="shared" ref="C6:G6" si="1">C5*0.7</f>
        <v>0</v>
      </c>
      <c r="D6" s="1">
        <f t="shared" si="1"/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</row>
    <row r="7" spans="1:7" x14ac:dyDescent="0.25">
      <c r="A7" s="4" t="s">
        <v>3</v>
      </c>
      <c r="B7" s="1">
        <v>0</v>
      </c>
      <c r="C7" s="1">
        <f t="shared" ref="C7:E7" si="2">C5*0.17</f>
        <v>0</v>
      </c>
      <c r="D7" s="1">
        <f t="shared" si="2"/>
        <v>0</v>
      </c>
      <c r="E7" s="1">
        <f t="shared" si="2"/>
        <v>0</v>
      </c>
      <c r="F7" s="1">
        <f t="shared" ref="F7:G7" si="3">F5*0.165</f>
        <v>0</v>
      </c>
      <c r="G7" s="1">
        <f t="shared" si="3"/>
        <v>0</v>
      </c>
    </row>
    <row r="8" spans="1:7" x14ac:dyDescent="0.25">
      <c r="A8" s="4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25">
      <c r="A9" s="4" t="s">
        <v>5</v>
      </c>
      <c r="B9" s="1">
        <f>(B5-B6-B7-B8)</f>
        <v>0</v>
      </c>
      <c r="C9" s="1">
        <f t="shared" ref="C9:G9" si="4">(C5-C6-C7)</f>
        <v>0</v>
      </c>
      <c r="D9" s="1">
        <f t="shared" si="4"/>
        <v>0</v>
      </c>
      <c r="E9" s="1">
        <f t="shared" si="4"/>
        <v>0</v>
      </c>
      <c r="F9" s="1">
        <f t="shared" si="4"/>
        <v>0</v>
      </c>
      <c r="G9" s="1">
        <f t="shared" si="4"/>
        <v>0</v>
      </c>
    </row>
    <row r="10" spans="1:7" x14ac:dyDescent="0.25">
      <c r="A10" s="4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4" t="s">
        <v>7</v>
      </c>
      <c r="B11" s="1">
        <f t="shared" ref="B11:G11" si="5">B9-B10</f>
        <v>0</v>
      </c>
      <c r="C11" s="1">
        <f t="shared" si="5"/>
        <v>0</v>
      </c>
      <c r="D11" s="1">
        <f t="shared" si="5"/>
        <v>0</v>
      </c>
      <c r="E11" s="1">
        <f t="shared" si="5"/>
        <v>0</v>
      </c>
      <c r="F11" s="1">
        <f t="shared" si="5"/>
        <v>0</v>
      </c>
      <c r="G11" s="1">
        <f t="shared" si="5"/>
        <v>0</v>
      </c>
    </row>
    <row r="12" spans="1:7" x14ac:dyDescent="0.25">
      <c r="A12" s="1" t="s">
        <v>8</v>
      </c>
      <c r="B12" s="1">
        <v>0</v>
      </c>
      <c r="C12" s="1">
        <f t="shared" ref="C12:G12" si="6">C11*0.3</f>
        <v>0</v>
      </c>
      <c r="D12" s="1">
        <f t="shared" si="6"/>
        <v>0</v>
      </c>
      <c r="E12" s="1">
        <f t="shared" si="6"/>
        <v>0</v>
      </c>
      <c r="F12" s="1">
        <f t="shared" si="6"/>
        <v>0</v>
      </c>
      <c r="G12" s="1">
        <f t="shared" si="6"/>
        <v>0</v>
      </c>
    </row>
    <row r="13" spans="1:7" x14ac:dyDescent="0.25">
      <c r="A13" s="4" t="s">
        <v>9</v>
      </c>
      <c r="B13" s="1">
        <f t="shared" ref="B13:G13" si="7">(B11-B12)</f>
        <v>0</v>
      </c>
      <c r="C13" s="1">
        <f t="shared" si="7"/>
        <v>0</v>
      </c>
      <c r="D13" s="1">
        <f t="shared" si="7"/>
        <v>0</v>
      </c>
      <c r="E13" s="1">
        <f t="shared" si="7"/>
        <v>0</v>
      </c>
      <c r="F13" s="1">
        <f t="shared" si="7"/>
        <v>0</v>
      </c>
      <c r="G13" s="1">
        <f t="shared" si="7"/>
        <v>0</v>
      </c>
    </row>
    <row r="14" spans="1:7" x14ac:dyDescent="0.25">
      <c r="A14" s="1"/>
    </row>
    <row r="15" spans="1:7" x14ac:dyDescent="0.25">
      <c r="A15" s="4" t="s">
        <v>28</v>
      </c>
      <c r="B15" s="1" t="e">
        <f t="shared" ref="B15:G15" si="8">B13/B17</f>
        <v>#DIV/0!</v>
      </c>
      <c r="C15" s="1" t="e">
        <f t="shared" si="8"/>
        <v>#DIV/0!</v>
      </c>
      <c r="D15" s="1" t="e">
        <f t="shared" si="8"/>
        <v>#DIV/0!</v>
      </c>
      <c r="E15" s="1" t="e">
        <f t="shared" si="8"/>
        <v>#DIV/0!</v>
      </c>
      <c r="F15" s="1" t="e">
        <f t="shared" si="8"/>
        <v>#DIV/0!</v>
      </c>
      <c r="G15" s="1" t="e">
        <f t="shared" si="8"/>
        <v>#DIV/0!</v>
      </c>
    </row>
    <row r="16" spans="1:7" x14ac:dyDescent="0.25">
      <c r="A16" s="1"/>
    </row>
    <row r="17" spans="1:7" x14ac:dyDescent="0.25">
      <c r="A17" s="4" t="s">
        <v>10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s="1"/>
    </row>
    <row r="19" spans="1:7" x14ac:dyDescent="0.25">
      <c r="A19" s="1"/>
    </row>
    <row r="20" spans="1:7" x14ac:dyDescent="0.25">
      <c r="A20" s="1"/>
      <c r="B20" s="8" t="s">
        <v>23</v>
      </c>
      <c r="C20" s="9"/>
      <c r="D20" s="9"/>
      <c r="E20" s="9"/>
      <c r="F20" s="9"/>
      <c r="G20" s="9"/>
    </row>
    <row r="21" spans="1:7" x14ac:dyDescent="0.25">
      <c r="A21" s="1"/>
    </row>
    <row r="22" spans="1:7" x14ac:dyDescent="0.25">
      <c r="A22" s="1"/>
      <c r="B22" s="3" t="s">
        <v>12</v>
      </c>
      <c r="C22" s="3" t="s">
        <v>13</v>
      </c>
    </row>
    <row r="23" spans="1:7" x14ac:dyDescent="0.25">
      <c r="A23" s="2" t="s">
        <v>14</v>
      </c>
    </row>
    <row r="24" spans="1:7" x14ac:dyDescent="0.25">
      <c r="A24" s="4" t="s">
        <v>15</v>
      </c>
    </row>
    <row r="25" spans="1:7" x14ac:dyDescent="0.25">
      <c r="A25" s="4" t="s">
        <v>16</v>
      </c>
    </row>
    <row r="26" spans="1:7" x14ac:dyDescent="0.25">
      <c r="A26" s="4" t="s">
        <v>17</v>
      </c>
    </row>
    <row r="27" spans="1:7" x14ac:dyDescent="0.25">
      <c r="A27" s="4" t="s">
        <v>18</v>
      </c>
    </row>
    <row r="28" spans="1:7" x14ac:dyDescent="0.25">
      <c r="A28" s="4" t="s">
        <v>19</v>
      </c>
    </row>
    <row r="29" spans="1:7" x14ac:dyDescent="0.25">
      <c r="A29" s="5" t="s">
        <v>27</v>
      </c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</sheetData>
  <mergeCells count="2">
    <mergeCell ref="B1:G1"/>
    <mergeCell ref="B20:G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>
      <selection activeCell="B5" sqref="B5:B13"/>
    </sheetView>
  </sheetViews>
  <sheetFormatPr defaultColWidth="15.140625" defaultRowHeight="15" customHeight="1" x14ac:dyDescent="0.25"/>
  <cols>
    <col min="1" max="1" width="40.140625" bestFit="1" customWidth="1"/>
    <col min="2" max="26" width="7.5703125" customWidth="1"/>
  </cols>
  <sheetData>
    <row r="1" spans="1:7" x14ac:dyDescent="0.25">
      <c r="A1" s="1"/>
      <c r="B1" s="8" t="s">
        <v>24</v>
      </c>
      <c r="C1" s="9"/>
      <c r="D1" s="9"/>
      <c r="E1" s="9"/>
      <c r="F1" s="9"/>
      <c r="G1" s="9"/>
    </row>
    <row r="2" spans="1:7" x14ac:dyDescent="0.25">
      <c r="A2" s="1"/>
    </row>
    <row r="3" spans="1:7" x14ac:dyDescent="0.25">
      <c r="A3" s="1"/>
      <c r="B3" s="3">
        <v>2016</v>
      </c>
      <c r="C3" s="3">
        <v>2017</v>
      </c>
      <c r="D3" s="3">
        <v>2018</v>
      </c>
      <c r="E3" s="3">
        <v>2019</v>
      </c>
      <c r="F3" s="3">
        <v>2020</v>
      </c>
      <c r="G3" s="3">
        <v>2021</v>
      </c>
    </row>
    <row r="4" spans="1:7" x14ac:dyDescent="0.25">
      <c r="A4" s="1"/>
    </row>
    <row r="5" spans="1:7" x14ac:dyDescent="0.25">
      <c r="A5" s="2" t="s">
        <v>29</v>
      </c>
      <c r="B5" s="1">
        <v>215639</v>
      </c>
      <c r="C5" s="1">
        <f t="shared" ref="C5:G5" si="0">B5*1.04</f>
        <v>224264.56</v>
      </c>
      <c r="D5" s="1">
        <f t="shared" si="0"/>
        <v>233235.14240000001</v>
      </c>
      <c r="E5" s="1">
        <f t="shared" si="0"/>
        <v>242564.54809600001</v>
      </c>
      <c r="F5" s="1">
        <f t="shared" si="0"/>
        <v>252267.13001984003</v>
      </c>
      <c r="G5" s="1">
        <f t="shared" si="0"/>
        <v>262357.81522063364</v>
      </c>
    </row>
    <row r="6" spans="1:7" x14ac:dyDescent="0.25">
      <c r="A6" s="4" t="s">
        <v>2</v>
      </c>
      <c r="B6" s="1">
        <v>131376</v>
      </c>
      <c r="C6" s="1">
        <f t="shared" ref="C6:G6" si="1">C5*0.7</f>
        <v>156985.19199999998</v>
      </c>
      <c r="D6" s="1">
        <f t="shared" si="1"/>
        <v>163264.59967999998</v>
      </c>
      <c r="E6" s="1">
        <f t="shared" si="1"/>
        <v>169795.18366720001</v>
      </c>
      <c r="F6" s="1">
        <f t="shared" si="1"/>
        <v>176586.99101388801</v>
      </c>
      <c r="G6" s="1">
        <f t="shared" si="1"/>
        <v>183650.47065444355</v>
      </c>
    </row>
    <row r="7" spans="1:7" x14ac:dyDescent="0.25">
      <c r="A7" s="4" t="s">
        <v>3</v>
      </c>
      <c r="B7" s="1">
        <v>14194</v>
      </c>
      <c r="C7" s="1">
        <f t="shared" ref="C7:E7" si="2">C5*0.17</f>
        <v>38124.975200000001</v>
      </c>
      <c r="D7" s="1">
        <f t="shared" si="2"/>
        <v>39649.974208000007</v>
      </c>
      <c r="E7" s="1">
        <f t="shared" si="2"/>
        <v>41235.973176320003</v>
      </c>
      <c r="F7" s="1">
        <f t="shared" ref="F7:G7" si="3">F5*0.165</f>
        <v>41624.076453273607</v>
      </c>
      <c r="G7" s="1">
        <f t="shared" si="3"/>
        <v>43289.039511404553</v>
      </c>
    </row>
    <row r="8" spans="1:7" x14ac:dyDescent="0.25">
      <c r="A8" s="4" t="s">
        <v>4</v>
      </c>
      <c r="B8" s="1">
        <v>10045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25">
      <c r="A9" s="4" t="s">
        <v>5</v>
      </c>
      <c r="B9" s="1">
        <f>(B5-B6-B7-B8)</f>
        <v>60024</v>
      </c>
      <c r="C9" s="1">
        <f t="shared" ref="C9:G9" si="4">(C5-C6-C7)</f>
        <v>29154.392800000016</v>
      </c>
      <c r="D9" s="1">
        <f t="shared" si="4"/>
        <v>30320.56851200002</v>
      </c>
      <c r="E9" s="1">
        <f t="shared" si="4"/>
        <v>31533.391252480003</v>
      </c>
      <c r="F9" s="1">
        <f t="shared" si="4"/>
        <v>34056.062552678413</v>
      </c>
      <c r="G9" s="1">
        <f t="shared" si="4"/>
        <v>35418.305054785538</v>
      </c>
    </row>
    <row r="10" spans="1:7" x14ac:dyDescent="0.25">
      <c r="A10" s="4" t="s">
        <v>6</v>
      </c>
      <c r="B10" s="1">
        <v>-1348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4" t="s">
        <v>7</v>
      </c>
      <c r="B11" s="1">
        <f t="shared" ref="B11:G11" si="5">B9-B10</f>
        <v>61372</v>
      </c>
      <c r="C11" s="1">
        <f t="shared" si="5"/>
        <v>29154.392800000016</v>
      </c>
      <c r="D11" s="1">
        <f t="shared" si="5"/>
        <v>30320.56851200002</v>
      </c>
      <c r="E11" s="1">
        <f t="shared" si="5"/>
        <v>31533.391252480003</v>
      </c>
      <c r="F11" s="1">
        <f t="shared" si="5"/>
        <v>34056.062552678413</v>
      </c>
      <c r="G11" s="1">
        <f t="shared" si="5"/>
        <v>35418.305054785538</v>
      </c>
    </row>
    <row r="12" spans="1:7" x14ac:dyDescent="0.25">
      <c r="A12" s="1" t="s">
        <v>8</v>
      </c>
      <c r="B12" s="1">
        <v>15685</v>
      </c>
      <c r="C12" s="1">
        <f t="shared" ref="C12:G12" si="6">C11*0.3</f>
        <v>8746.3178400000052</v>
      </c>
      <c r="D12" s="1">
        <f t="shared" si="6"/>
        <v>9096.1705536000063</v>
      </c>
      <c r="E12" s="1">
        <f t="shared" si="6"/>
        <v>9460.0173757440007</v>
      </c>
      <c r="F12" s="1">
        <f t="shared" si="6"/>
        <v>10216.818765803524</v>
      </c>
      <c r="G12" s="1">
        <f t="shared" si="6"/>
        <v>10625.491516435661</v>
      </c>
    </row>
    <row r="13" spans="1:7" x14ac:dyDescent="0.25">
      <c r="A13" s="4" t="s">
        <v>9</v>
      </c>
      <c r="B13" s="1">
        <f t="shared" ref="B13:G13" si="7">(B11-B12)</f>
        <v>45687</v>
      </c>
      <c r="C13" s="1">
        <f t="shared" si="7"/>
        <v>20408.074960000013</v>
      </c>
      <c r="D13" s="1">
        <f t="shared" si="7"/>
        <v>21224.397958400012</v>
      </c>
      <c r="E13" s="1">
        <f t="shared" si="7"/>
        <v>22073.373876736005</v>
      </c>
      <c r="F13" s="1">
        <f t="shared" si="7"/>
        <v>23839.243786874889</v>
      </c>
      <c r="G13" s="1">
        <f t="shared" si="7"/>
        <v>24792.813538349877</v>
      </c>
    </row>
    <row r="14" spans="1:7" x14ac:dyDescent="0.25">
      <c r="A14" s="1"/>
    </row>
    <row r="15" spans="1:7" x14ac:dyDescent="0.25">
      <c r="A15" s="4" t="s">
        <v>28</v>
      </c>
      <c r="B15" s="1" t="e">
        <f>B13/B17</f>
        <v>#DIV/0!</v>
      </c>
      <c r="C15" s="1" t="e">
        <f t="shared" ref="B15:G15" si="8">C13/C17</f>
        <v>#DIV/0!</v>
      </c>
      <c r="D15" s="1" t="e">
        <f t="shared" si="8"/>
        <v>#DIV/0!</v>
      </c>
      <c r="E15" s="1" t="e">
        <f t="shared" si="8"/>
        <v>#DIV/0!</v>
      </c>
      <c r="F15" s="1" t="e">
        <f t="shared" si="8"/>
        <v>#DIV/0!</v>
      </c>
      <c r="G15" s="1" t="e">
        <f t="shared" si="8"/>
        <v>#DIV/0!</v>
      </c>
    </row>
    <row r="16" spans="1:7" x14ac:dyDescent="0.25">
      <c r="A16" s="1"/>
    </row>
    <row r="17" spans="1:7" x14ac:dyDescent="0.25">
      <c r="A17" s="4" t="s">
        <v>10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s="1"/>
    </row>
    <row r="19" spans="1:7" x14ac:dyDescent="0.25">
      <c r="A19" s="1"/>
    </row>
    <row r="20" spans="1:7" x14ac:dyDescent="0.25">
      <c r="A20" s="1"/>
      <c r="B20" s="8" t="s">
        <v>25</v>
      </c>
      <c r="C20" s="9"/>
      <c r="D20" s="9"/>
      <c r="E20" s="9"/>
      <c r="F20" s="9"/>
      <c r="G20" s="9"/>
    </row>
    <row r="21" spans="1:7" x14ac:dyDescent="0.25">
      <c r="A21" s="1"/>
    </row>
    <row r="22" spans="1:7" x14ac:dyDescent="0.25">
      <c r="A22" s="1"/>
      <c r="B22" s="3" t="s">
        <v>12</v>
      </c>
      <c r="C22" s="3" t="s">
        <v>13</v>
      </c>
    </row>
    <row r="23" spans="1:7" x14ac:dyDescent="0.25">
      <c r="A23" s="2" t="s">
        <v>14</v>
      </c>
    </row>
    <row r="24" spans="1:7" x14ac:dyDescent="0.25">
      <c r="A24" s="4" t="s">
        <v>15</v>
      </c>
    </row>
    <row r="25" spans="1:7" x14ac:dyDescent="0.25">
      <c r="A25" s="4" t="s">
        <v>16</v>
      </c>
    </row>
    <row r="26" spans="1:7" x14ac:dyDescent="0.25">
      <c r="A26" s="4" t="s">
        <v>17</v>
      </c>
    </row>
    <row r="27" spans="1:7" x14ac:dyDescent="0.25">
      <c r="A27" s="4" t="s">
        <v>18</v>
      </c>
    </row>
    <row r="28" spans="1:7" x14ac:dyDescent="0.25">
      <c r="A28" s="4" t="s">
        <v>19</v>
      </c>
    </row>
    <row r="29" spans="1:7" x14ac:dyDescent="0.25">
      <c r="A29" s="5" t="s">
        <v>27</v>
      </c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</sheetData>
  <mergeCells count="2">
    <mergeCell ref="B1:G1"/>
    <mergeCell ref="B20:G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>
      <selection activeCell="B3" sqref="B3:G3"/>
    </sheetView>
  </sheetViews>
  <sheetFormatPr defaultColWidth="15.140625" defaultRowHeight="15" customHeight="1" x14ac:dyDescent="0.25"/>
  <cols>
    <col min="1" max="1" width="40.140625" bestFit="1" customWidth="1"/>
    <col min="2" max="4" width="7.5703125" customWidth="1"/>
    <col min="5" max="5" width="7.7109375" bestFit="1" customWidth="1"/>
    <col min="6" max="26" width="7.5703125" customWidth="1"/>
  </cols>
  <sheetData>
    <row r="1" spans="1:7" x14ac:dyDescent="0.25">
      <c r="A1" s="1"/>
      <c r="B1" s="8" t="s">
        <v>26</v>
      </c>
      <c r="C1" s="9"/>
      <c r="D1" s="9"/>
      <c r="E1" s="9"/>
      <c r="F1" s="9"/>
      <c r="G1" s="9"/>
    </row>
    <row r="2" spans="1:7" x14ac:dyDescent="0.25">
      <c r="A2" s="1"/>
    </row>
    <row r="3" spans="1:7" x14ac:dyDescent="0.25">
      <c r="A3" s="1"/>
      <c r="B3" s="3">
        <v>2016</v>
      </c>
      <c r="C3" s="3">
        <v>2017</v>
      </c>
      <c r="D3" s="3">
        <v>2018</v>
      </c>
      <c r="E3" s="3">
        <v>2019</v>
      </c>
      <c r="F3" s="3">
        <v>2020</v>
      </c>
      <c r="G3" s="3">
        <v>2021</v>
      </c>
    </row>
    <row r="4" spans="1:7" x14ac:dyDescent="0.25">
      <c r="A4" s="1"/>
    </row>
    <row r="5" spans="1:7" x14ac:dyDescent="0.25">
      <c r="A5" s="2" t="s">
        <v>1</v>
      </c>
      <c r="B5" s="1">
        <v>0</v>
      </c>
      <c r="C5" s="1">
        <f t="shared" ref="C5:G5" si="0">B5*1.04</f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</row>
    <row r="6" spans="1:7" x14ac:dyDescent="0.25">
      <c r="A6" s="4" t="s">
        <v>2</v>
      </c>
      <c r="B6" s="1">
        <v>0</v>
      </c>
      <c r="C6" s="1">
        <f t="shared" ref="C6:G6" si="1">C5*0.7</f>
        <v>0</v>
      </c>
      <c r="D6" s="1">
        <f t="shared" si="1"/>
        <v>0</v>
      </c>
      <c r="E6" s="1">
        <f t="shared" si="1"/>
        <v>0</v>
      </c>
      <c r="F6" s="1">
        <f t="shared" si="1"/>
        <v>0</v>
      </c>
      <c r="G6" s="1">
        <f t="shared" si="1"/>
        <v>0</v>
      </c>
    </row>
    <row r="7" spans="1:7" x14ac:dyDescent="0.25">
      <c r="A7" s="4" t="s">
        <v>3</v>
      </c>
      <c r="B7" s="1">
        <v>0</v>
      </c>
      <c r="C7" s="1">
        <f t="shared" ref="C7:E7" si="2">C5*0.17</f>
        <v>0</v>
      </c>
      <c r="D7" s="1">
        <f t="shared" si="2"/>
        <v>0</v>
      </c>
      <c r="E7" s="1">
        <f t="shared" si="2"/>
        <v>0</v>
      </c>
      <c r="F7" s="1">
        <f t="shared" ref="F7:G7" si="3">F5*0.165</f>
        <v>0</v>
      </c>
      <c r="G7" s="1">
        <f t="shared" si="3"/>
        <v>0</v>
      </c>
    </row>
    <row r="8" spans="1:7" x14ac:dyDescent="0.25">
      <c r="A8" s="4" t="s">
        <v>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</row>
    <row r="9" spans="1:7" x14ac:dyDescent="0.25">
      <c r="A9" s="4" t="s">
        <v>5</v>
      </c>
      <c r="B9" s="1">
        <f>(B5-B6-B7-B8)</f>
        <v>0</v>
      </c>
      <c r="C9" s="1">
        <f t="shared" ref="C9:G9" si="4">(C5-C6-C7)</f>
        <v>0</v>
      </c>
      <c r="D9" s="1">
        <f t="shared" si="4"/>
        <v>0</v>
      </c>
      <c r="E9" s="1">
        <f t="shared" si="4"/>
        <v>0</v>
      </c>
      <c r="F9" s="1">
        <f t="shared" si="4"/>
        <v>0</v>
      </c>
      <c r="G9" s="1">
        <f t="shared" si="4"/>
        <v>0</v>
      </c>
    </row>
    <row r="10" spans="1:7" x14ac:dyDescent="0.25">
      <c r="A10" s="4" t="s">
        <v>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</row>
    <row r="11" spans="1:7" x14ac:dyDescent="0.25">
      <c r="A11" s="4" t="s">
        <v>7</v>
      </c>
      <c r="B11" s="1">
        <f t="shared" ref="B11:G11" si="5">B9-B10</f>
        <v>0</v>
      </c>
      <c r="C11" s="1">
        <f t="shared" si="5"/>
        <v>0</v>
      </c>
      <c r="D11" s="1">
        <f t="shared" si="5"/>
        <v>0</v>
      </c>
      <c r="E11" s="1">
        <f t="shared" si="5"/>
        <v>0</v>
      </c>
      <c r="F11" s="1">
        <f t="shared" si="5"/>
        <v>0</v>
      </c>
      <c r="G11" s="1">
        <f t="shared" si="5"/>
        <v>0</v>
      </c>
    </row>
    <row r="12" spans="1:7" x14ac:dyDescent="0.25">
      <c r="A12" s="1" t="s">
        <v>8</v>
      </c>
      <c r="B12" s="1">
        <v>0</v>
      </c>
      <c r="C12" s="1">
        <f t="shared" ref="C12:G12" si="6">C11*0.3</f>
        <v>0</v>
      </c>
      <c r="D12" s="1">
        <f t="shared" si="6"/>
        <v>0</v>
      </c>
      <c r="E12" s="1">
        <f t="shared" si="6"/>
        <v>0</v>
      </c>
      <c r="F12" s="1">
        <f t="shared" si="6"/>
        <v>0</v>
      </c>
      <c r="G12" s="1">
        <f t="shared" si="6"/>
        <v>0</v>
      </c>
    </row>
    <row r="13" spans="1:7" x14ac:dyDescent="0.25">
      <c r="A13" s="4" t="s">
        <v>9</v>
      </c>
      <c r="B13" s="1">
        <f t="shared" ref="B13:G13" si="7">(B11-B12)</f>
        <v>0</v>
      </c>
      <c r="C13" s="1">
        <f t="shared" si="7"/>
        <v>0</v>
      </c>
      <c r="D13" s="1">
        <f t="shared" si="7"/>
        <v>0</v>
      </c>
      <c r="E13" s="1">
        <f t="shared" si="7"/>
        <v>0</v>
      </c>
      <c r="F13" s="1">
        <f t="shared" si="7"/>
        <v>0</v>
      </c>
      <c r="G13" s="1">
        <f t="shared" si="7"/>
        <v>0</v>
      </c>
    </row>
    <row r="14" spans="1:7" x14ac:dyDescent="0.25">
      <c r="A14" s="1"/>
    </row>
    <row r="15" spans="1:7" x14ac:dyDescent="0.25">
      <c r="A15" s="4" t="s">
        <v>28</v>
      </c>
      <c r="B15" s="1" t="e">
        <f t="shared" ref="B15:G15" si="8">B13/B17</f>
        <v>#DIV/0!</v>
      </c>
      <c r="C15" s="1" t="e">
        <f t="shared" si="8"/>
        <v>#DIV/0!</v>
      </c>
      <c r="D15" s="1" t="e">
        <f t="shared" si="8"/>
        <v>#DIV/0!</v>
      </c>
      <c r="E15" s="1" t="e">
        <f t="shared" si="8"/>
        <v>#DIV/0!</v>
      </c>
      <c r="F15" s="1" t="e">
        <f t="shared" si="8"/>
        <v>#DIV/0!</v>
      </c>
      <c r="G15" s="1" t="e">
        <f t="shared" si="8"/>
        <v>#DIV/0!</v>
      </c>
    </row>
    <row r="16" spans="1:7" x14ac:dyDescent="0.25">
      <c r="A16" s="1"/>
    </row>
    <row r="17" spans="1:7" x14ac:dyDescent="0.25">
      <c r="A17" s="4" t="s">
        <v>10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</row>
    <row r="18" spans="1:7" x14ac:dyDescent="0.25">
      <c r="A18" s="1"/>
    </row>
    <row r="19" spans="1:7" x14ac:dyDescent="0.25">
      <c r="A19" s="1"/>
    </row>
    <row r="20" spans="1:7" x14ac:dyDescent="0.25">
      <c r="A20" s="1"/>
      <c r="B20" s="8" t="s">
        <v>25</v>
      </c>
      <c r="C20" s="9"/>
      <c r="D20" s="9"/>
      <c r="E20" s="9"/>
      <c r="F20" s="9"/>
      <c r="G20" s="9"/>
    </row>
    <row r="21" spans="1:7" x14ac:dyDescent="0.25">
      <c r="A21" s="1"/>
    </row>
    <row r="22" spans="1:7" x14ac:dyDescent="0.25">
      <c r="A22" s="1"/>
      <c r="B22" s="3" t="s">
        <v>12</v>
      </c>
      <c r="C22" s="3" t="s">
        <v>13</v>
      </c>
    </row>
    <row r="23" spans="1:7" x14ac:dyDescent="0.25">
      <c r="A23" s="2" t="s">
        <v>14</v>
      </c>
    </row>
    <row r="24" spans="1:7" x14ac:dyDescent="0.25">
      <c r="A24" s="4" t="s">
        <v>15</v>
      </c>
    </row>
    <row r="25" spans="1:7" x14ac:dyDescent="0.25">
      <c r="A25" s="4" t="s">
        <v>16</v>
      </c>
    </row>
    <row r="26" spans="1:7" x14ac:dyDescent="0.25">
      <c r="A26" s="4" t="s">
        <v>17</v>
      </c>
    </row>
    <row r="27" spans="1:7" x14ac:dyDescent="0.25">
      <c r="A27" s="4" t="s">
        <v>18</v>
      </c>
    </row>
    <row r="28" spans="1:7" x14ac:dyDescent="0.25">
      <c r="A28" s="4" t="s">
        <v>19</v>
      </c>
    </row>
    <row r="29" spans="1:7" x14ac:dyDescent="0.25">
      <c r="A29" s="5" t="s">
        <v>27</v>
      </c>
    </row>
    <row r="30" spans="1:7" x14ac:dyDescent="0.25">
      <c r="A30" s="1"/>
    </row>
    <row r="31" spans="1:7" x14ac:dyDescent="0.25">
      <c r="A31" s="1"/>
    </row>
    <row r="32" spans="1:7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</sheetData>
  <mergeCells count="2">
    <mergeCell ref="B1:G1"/>
    <mergeCell ref="B20:G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67F6D1A260A4394C18F5AF72445EA" ma:contentTypeVersion="3" ma:contentTypeDescription="Create a new document." ma:contentTypeScope="" ma:versionID="d6a723735a0ade9a92961b83aee31d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45bd7673956a623930e5662e321f3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29853F-3E43-4A6F-A011-8F53EB62B447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C4BF71-168A-474C-8EFC-11E64B652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1788E4-697B-4BE0-9645-16797E2C3B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Apple (AAPL)</vt:lpstr>
      <vt:lpstr>Caterpillar (CAT)</vt:lpstr>
      <vt:lpstr>Consolidated Edison (ED)</vt:lpstr>
      <vt:lpstr>Northern Trust (NTRS)</vt:lpstr>
      <vt:lpstr>Macy's (M)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Wahlstrom, Helena</dc:creator>
  <cp:lastModifiedBy>Ana Pancine</cp:lastModifiedBy>
  <dcterms:created xsi:type="dcterms:W3CDTF">2017-02-13T17:58:53Z</dcterms:created>
  <dcterms:modified xsi:type="dcterms:W3CDTF">2017-04-18T19:57:51Z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0x01010019267F6D1A260A4394C18F5AF72445EA</vt:lpwstr>
  </property>
</Properties>
</file>